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cc4d0280537b90/Documents/"/>
    </mc:Choice>
  </mc:AlternateContent>
  <xr:revisionPtr revIDLastSave="30" documentId="8_{1C569426-D142-48E5-A858-8588CFB30B83}" xr6:coauthVersionLast="47" xr6:coauthVersionMax="47" xr10:uidLastSave="{C55D4ACE-59BB-4C73-B071-68721BB295BC}"/>
  <bookViews>
    <workbookView xWindow="-24780" yWindow="-21720" windowWidth="38640" windowHeight="21390" xr2:uid="{1EFF2689-9EFF-457A-89D1-EF4927D95E01}"/>
  </bookViews>
  <sheets>
    <sheet name="REO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1" l="1"/>
  <c r="S7" i="1"/>
  <c r="Q7" i="1" s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J4" i="1"/>
  <c r="G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7" i="1"/>
  <c r="K6" i="1"/>
  <c r="S6" i="1"/>
  <c r="Q6" i="1" s="1"/>
  <c r="I25" i="1"/>
  <c r="T25" i="1"/>
  <c r="U25" i="1"/>
  <c r="I26" i="1"/>
  <c r="T26" i="1"/>
  <c r="U26" i="1"/>
  <c r="U19" i="1" l="1"/>
  <c r="U22" i="1"/>
  <c r="T6" i="1"/>
  <c r="U15" i="1"/>
  <c r="T15" i="1"/>
  <c r="U16" i="1"/>
  <c r="T16" i="1"/>
  <c r="U17" i="1"/>
  <c r="T17" i="1"/>
  <c r="U18" i="1"/>
  <c r="T18" i="1"/>
  <c r="U20" i="1"/>
  <c r="T20" i="1"/>
  <c r="U21" i="1"/>
  <c r="T21" i="1"/>
  <c r="U23" i="1"/>
  <c r="T23" i="1"/>
  <c r="U24" i="1"/>
  <c r="T24" i="1"/>
  <c r="U7" i="1"/>
  <c r="U8" i="1"/>
  <c r="T8" i="1"/>
  <c r="T9" i="1"/>
  <c r="U9" i="1"/>
  <c r="U10" i="1"/>
  <c r="T10" i="1"/>
  <c r="U11" i="1"/>
  <c r="T11" i="1"/>
  <c r="U12" i="1"/>
  <c r="T12" i="1"/>
  <c r="U13" i="1"/>
  <c r="T13" i="1"/>
  <c r="T14" i="1"/>
  <c r="U1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U4" i="1" l="1"/>
  <c r="T19" i="1"/>
  <c r="T22" i="1"/>
  <c r="T7" i="1"/>
  <c r="U6" i="1"/>
  <c r="I6" i="1"/>
  <c r="T4" i="1" l="1"/>
</calcChain>
</file>

<file path=xl/sharedStrings.xml><?xml version="1.0" encoding="utf-8"?>
<sst xmlns="http://schemas.openxmlformats.org/spreadsheetml/2006/main" count="135" uniqueCount="49">
  <si>
    <t>Type</t>
  </si>
  <si>
    <t>Purchase</t>
  </si>
  <si>
    <t>Stated Value</t>
  </si>
  <si>
    <t>% Increase</t>
  </si>
  <si>
    <t>Year</t>
  </si>
  <si>
    <t>Price</t>
  </si>
  <si>
    <t>LTV/
CLTV</t>
  </si>
  <si>
    <t>No</t>
  </si>
  <si>
    <t>Pay-Off
Yes or No</t>
  </si>
  <si>
    <t>Debt Owed</t>
  </si>
  <si>
    <t>Choose From Dropdown</t>
  </si>
  <si>
    <t>Residential – Primary Residence</t>
  </si>
  <si>
    <t>Residential – Vacation/Secondary Home</t>
  </si>
  <si>
    <t>Residential – Rental Property (1-4 units)</t>
  </si>
  <si>
    <t>Commercial – Business Borrower Occupied</t>
  </si>
  <si>
    <t>Commercial – Apartments (5+ units)</t>
  </si>
  <si>
    <t>Commercial – Office Building</t>
  </si>
  <si>
    <t>Commercial – Other</t>
  </si>
  <si>
    <t>Industrial Property/Warehouse</t>
  </si>
  <si>
    <t>Land – Undeveloped/No Structures</t>
  </si>
  <si>
    <t>Yes</t>
  </si>
  <si>
    <t>LTV</t>
  </si>
  <si>
    <t>Excellent</t>
  </si>
  <si>
    <t>Fair</t>
  </si>
  <si>
    <t>Incomplete - Under Construction</t>
  </si>
  <si>
    <t>Poor</t>
  </si>
  <si>
    <t>Incomplete - Under Renovation</t>
  </si>
  <si>
    <t>Property Condition</t>
  </si>
  <si>
    <t>Choose Condition</t>
  </si>
  <si>
    <t>Choose Yes or No</t>
  </si>
  <si>
    <t>Full Complete Address</t>
  </si>
  <si>
    <t>From</t>
  </si>
  <si>
    <t>To</t>
  </si>
  <si>
    <t>LTV Range</t>
  </si>
  <si>
    <t>Lendable Equity Range</t>
  </si>
  <si>
    <t>=IF(K6=Sheet2!$E$2,"",IF(OR(D6=Sheet2!$B$3,D6=Sheet2!$B$4,D6=Sheet2!$B$5),Sheet2!$D$8,IF(OR(D6=Sheet2!$B$6,D6=Sheet2!$B$7,D6=Sheet2!$B$8,D6=Sheet2!$B$9),Sheet2!$D$7,IF(D6=Sheet2!$B$10,Sheet2!$D$5,IF(D6=Sheet2!$B$11,Sheet2!$D$3)))))</t>
  </si>
  <si>
    <t>LTV to Stated Value</t>
  </si>
  <si>
    <r>
      <t xml:space="preserve">FOR MORE ENTRIES CLICK THE </t>
    </r>
    <r>
      <rPr>
        <sz val="28"/>
        <color theme="1"/>
        <rFont val="Calibri"/>
        <family val="2"/>
        <scheme val="minor"/>
      </rPr>
      <t>+</t>
    </r>
    <r>
      <rPr>
        <sz val="24"/>
        <color theme="1"/>
        <rFont val="Calibri"/>
        <family val="2"/>
        <scheme val="minor"/>
      </rPr>
      <t xml:space="preserve"> ICON TO THE LEFT</t>
    </r>
  </si>
  <si>
    <t>Reason For Increase?</t>
  </si>
  <si>
    <r>
      <rPr>
        <b/>
        <sz val="8"/>
        <color theme="0"/>
        <rFont val="Calibri"/>
        <family val="2"/>
        <scheme val="minor"/>
      </rPr>
      <t>Example:</t>
    </r>
    <r>
      <rPr>
        <sz val="8"/>
        <color theme="0"/>
        <rFont val="Calibri"/>
        <family val="2"/>
        <scheme val="minor"/>
      </rPr>
      <t xml:space="preserve">  12345 E James Street, Minneapolis, MN  55426</t>
    </r>
  </si>
  <si>
    <t xml:space="preserve">Current </t>
  </si>
  <si>
    <t>Delinquent</t>
  </si>
  <si>
    <t>Loan Current
or Delinquent</t>
  </si>
  <si>
    <t>ADJUST</t>
  </si>
  <si>
    <t>Monthly Rental Income</t>
  </si>
  <si>
    <r>
      <t xml:space="preserve">Current Lienholders, </t>
    </r>
    <r>
      <rPr>
        <sz val="9"/>
        <color rgb="FF000000"/>
        <rFont val="Calibri"/>
        <family val="2"/>
        <scheme val="minor"/>
      </rPr>
      <t>(i.e. Wells Fargo, ABC Private Lending) and the Rate%</t>
    </r>
  </si>
  <si>
    <t>ABC Mortgage Finance, a private lender - 11.99%</t>
  </si>
  <si>
    <t>Current</t>
  </si>
  <si>
    <t>Improved Home $75k and appreciation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</si>
</sst>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6" fontId="5" fillId="2" borderId="0" xfId="0" applyNumberFormat="1" applyFont="1" applyFill="1" applyAlignment="1" applyProtection="1">
      <alignment horizontal="right" vertical="center" wrapText="1"/>
    </xf>
    <xf numFmtId="6" fontId="6" fillId="2" borderId="0" xfId="0" applyNumberFormat="1" applyFont="1" applyFill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6" fontId="3" fillId="3" borderId="2" xfId="0" applyNumberFormat="1" applyFont="1" applyFill="1" applyBorder="1" applyAlignment="1" applyProtection="1">
      <alignment horizontal="center" vertical="center" wrapText="1"/>
    </xf>
    <xf numFmtId="6" fontId="3" fillId="3" borderId="3" xfId="0" applyNumberFormat="1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6" fontId="5" fillId="4" borderId="1" xfId="0" applyNumberFormat="1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164" fontId="5" fillId="4" borderId="7" xfId="0" applyNumberFormat="1" applyFont="1" applyFill="1" applyBorder="1" applyAlignment="1" applyProtection="1">
      <alignment horizontal="center" vertical="center" wrapText="1"/>
    </xf>
    <xf numFmtId="9" fontId="6" fillId="6" borderId="1" xfId="0" applyNumberFormat="1" applyFont="1" applyFill="1" applyBorder="1" applyAlignment="1" applyProtection="1">
      <alignment horizontal="center" vertical="center" shrinkToFit="1"/>
    </xf>
    <xf numFmtId="6" fontId="6" fillId="5" borderId="1" xfId="0" applyNumberFormat="1" applyFont="1" applyFill="1" applyBorder="1" applyAlignment="1" applyProtection="1">
      <alignment horizontal="center" vertical="center" shrinkToFit="1"/>
    </xf>
    <xf numFmtId="6" fontId="6" fillId="5" borderId="7" xfId="0" applyNumberFormat="1" applyFont="1" applyFill="1" applyBorder="1" applyAlignment="1" applyProtection="1">
      <alignment horizontal="center" vertical="center" shrinkToFit="1"/>
    </xf>
    <xf numFmtId="9" fontId="9" fillId="7" borderId="1" xfId="0" applyNumberFormat="1" applyFont="1" applyFill="1" applyBorder="1" applyAlignment="1" applyProtection="1">
      <alignment horizontal="center" vertical="center" shrinkToFit="1"/>
    </xf>
    <xf numFmtId="6" fontId="9" fillId="7" borderId="1" xfId="0" applyNumberFormat="1" applyFont="1" applyFill="1" applyBorder="1" applyAlignment="1" applyProtection="1">
      <alignment horizontal="center" vertical="center" shrinkToFit="1"/>
    </xf>
    <xf numFmtId="6" fontId="9" fillId="7" borderId="7" xfId="0" applyNumberFormat="1" applyFont="1" applyFill="1" applyBorder="1" applyAlignment="1" applyProtection="1">
      <alignment horizontal="center" vertical="center" shrinkToFit="1"/>
    </xf>
    <xf numFmtId="6" fontId="9" fillId="2" borderId="0" xfId="0" applyNumberFormat="1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vertical="center"/>
    </xf>
    <xf numFmtId="0" fontId="0" fillId="0" borderId="0" xfId="0" applyAlignment="1" applyProtection="1">
      <alignment horizontal="right"/>
    </xf>
    <xf numFmtId="0" fontId="10" fillId="2" borderId="0" xfId="0" applyFont="1" applyFill="1" applyAlignment="1" applyProtection="1">
      <alignment horizontal="left" vertical="center" indent="1"/>
    </xf>
    <xf numFmtId="0" fontId="3" fillId="6" borderId="8" xfId="0" applyFont="1" applyFill="1" applyBorder="1" applyAlignment="1" applyProtection="1">
      <alignment horizontal="center" vertical="center" wrapText="1"/>
    </xf>
    <xf numFmtId="9" fontId="3" fillId="6" borderId="3" xfId="1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6" fontId="3" fillId="3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Protection="1"/>
    <xf numFmtId="164" fontId="1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2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164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13" fillId="5" borderId="1" xfId="1" applyFont="1" applyFill="1" applyBorder="1" applyAlignment="1" applyProtection="1">
      <alignment horizontal="center" vertical="center" shrinkToFit="1"/>
    </xf>
    <xf numFmtId="6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4" fillId="7" borderId="4" xfId="0" applyFont="1" applyFill="1" applyBorder="1" applyAlignment="1" applyProtection="1">
      <alignment vertical="center" shrinkToFit="1"/>
    </xf>
    <xf numFmtId="0" fontId="14" fillId="7" borderId="1" xfId="0" applyFont="1" applyFill="1" applyBorder="1" applyAlignment="1" applyProtection="1">
      <alignment vertical="center" shrinkToFit="1"/>
    </xf>
    <xf numFmtId="0" fontId="14" fillId="7" borderId="1" xfId="0" applyFont="1" applyFill="1" applyBorder="1" applyAlignment="1" applyProtection="1">
      <alignment horizontal="center" vertical="center" shrinkToFit="1"/>
    </xf>
    <xf numFmtId="164" fontId="14" fillId="7" borderId="1" xfId="0" applyNumberFormat="1" applyFont="1" applyFill="1" applyBorder="1" applyAlignment="1" applyProtection="1">
      <alignment horizontal="center" vertical="center" shrinkToFit="1"/>
    </xf>
    <xf numFmtId="9" fontId="14" fillId="7" borderId="1" xfId="1" applyFont="1" applyFill="1" applyBorder="1" applyAlignment="1" applyProtection="1">
      <alignment horizontal="center" vertical="center" shrinkToFit="1"/>
    </xf>
    <xf numFmtId="6" fontId="14" fillId="7" borderId="4" xfId="0" applyNumberFormat="1" applyFont="1" applyFill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vertical="center" wrapText="1" shrinkToFit="1"/>
      <protection locked="0"/>
    </xf>
    <xf numFmtId="0" fontId="12" fillId="2" borderId="13" xfId="0" applyFont="1" applyFill="1" applyBorder="1" applyAlignment="1" applyProtection="1">
      <alignment vertical="center" wrapText="1" shrinkToFit="1"/>
      <protection locked="0"/>
    </xf>
    <xf numFmtId="0" fontId="2" fillId="6" borderId="0" xfId="0" applyFont="1" applyFill="1" applyAlignment="1" applyProtection="1">
      <alignment vertical="center"/>
    </xf>
    <xf numFmtId="9" fontId="9" fillId="6" borderId="11" xfId="0" applyNumberFormat="1" applyFont="1" applyFill="1" applyBorder="1" applyAlignment="1" applyProtection="1">
      <alignment horizontal="center" vertical="center" wrapText="1"/>
    </xf>
    <xf numFmtId="9" fontId="3" fillId="6" borderId="12" xfId="1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6" fontId="5" fillId="6" borderId="4" xfId="0" applyNumberFormat="1" applyFont="1" applyFill="1" applyBorder="1" applyAlignment="1" applyProtection="1">
      <alignment horizontal="center" vertical="center" wrapText="1"/>
    </xf>
    <xf numFmtId="9" fontId="9" fillId="7" borderId="8" xfId="0" applyNumberFormat="1" applyFont="1" applyFill="1" applyBorder="1" applyAlignment="1" applyProtection="1">
      <alignment horizontal="center" vertical="center" shrinkToFit="1"/>
    </xf>
    <xf numFmtId="9" fontId="6" fillId="6" borderId="8" xfId="0" applyNumberFormat="1" applyFont="1" applyFill="1" applyBorder="1" applyAlignment="1" applyProtection="1">
      <alignment horizontal="center" vertical="center" shrinkToFit="1"/>
    </xf>
    <xf numFmtId="9" fontId="9" fillId="7" borderId="18" xfId="0" applyNumberFormat="1" applyFont="1" applyFill="1" applyBorder="1" applyAlignment="1" applyProtection="1">
      <alignment horizontal="center" vertical="center" shrinkToFit="1"/>
    </xf>
    <xf numFmtId="9" fontId="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164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164" fontId="14" fillId="7" borderId="13" xfId="0" applyNumberFormat="1" applyFont="1" applyFill="1" applyBorder="1" applyAlignment="1" applyProtection="1">
      <alignment horizontal="center" vertical="center" shrinkToFit="1"/>
    </xf>
    <xf numFmtId="164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0" xfId="0" quotePrefix="1" applyProtection="1"/>
    <xf numFmtId="164" fontId="14" fillId="7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Percent" xfId="1" builtinId="5"/>
  </cellStyles>
  <dxfs count="2">
    <dxf>
      <font>
        <color rgb="FF9C0006"/>
      </font>
      <numFmt numFmtId="13" formatCode="0%"/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27</xdr:row>
      <xdr:rowOff>95250</xdr:rowOff>
    </xdr:from>
    <xdr:to>
      <xdr:col>2</xdr:col>
      <xdr:colOff>143974</xdr:colOff>
      <xdr:row>27</xdr:row>
      <xdr:rowOff>229332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DBD131C-26E6-428D-BB93-A67B778BAACC}"/>
            </a:ext>
          </a:extLst>
        </xdr:cNvPr>
        <xdr:cNvCxnSpPr/>
      </xdr:nvCxnSpPr>
      <xdr:spPr>
        <a:xfrm flipH="1" flipV="1">
          <a:off x="80596" y="3033346"/>
          <a:ext cx="407743" cy="134082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B717D-14E9-440F-9F2D-DC0FDEE582CB}">
  <dimension ref="A1:W28"/>
  <sheetViews>
    <sheetView showGridLines="0" tabSelected="1" zoomScale="130" zoomScaleNormal="130" workbookViewId="0">
      <pane ySplit="6" topLeftCell="A7" activePane="bottomLeft" state="frozen"/>
      <selection pane="bottomLeft" activeCell="C7" sqref="C7"/>
    </sheetView>
  </sheetViews>
  <sheetFormatPr defaultColWidth="9" defaultRowHeight="15" outlineLevelRow="1" outlineLevelCol="1" x14ac:dyDescent="0.25"/>
  <cols>
    <col min="1" max="1" width="1.7109375" style="1" customWidth="1"/>
    <col min="2" max="2" width="3" style="1" customWidth="1"/>
    <col min="3" max="3" width="36.140625" style="1" customWidth="1"/>
    <col min="4" max="4" width="26" style="1" customWidth="1"/>
    <col min="5" max="5" width="6" style="2" customWidth="1"/>
    <col min="6" max="7" width="10.140625" style="2" customWidth="1"/>
    <col min="8" max="8" width="17.140625" style="69" customWidth="1"/>
    <col min="9" max="9" width="7.5703125" style="2" hidden="1" customWidth="1" outlineLevel="1"/>
    <col min="10" max="10" width="11.5703125" style="2" customWidth="1" collapsed="1"/>
    <col min="11" max="11" width="7.5703125" style="2" hidden="1" customWidth="1" outlineLevel="1"/>
    <col min="12" max="12" width="20" style="69" customWidth="1" collapsed="1"/>
    <col min="13" max="13" width="13.7109375" style="2" customWidth="1"/>
    <col min="14" max="14" width="22.42578125" style="10" bestFit="1" customWidth="1"/>
    <col min="15" max="16" width="9.85546875" style="1" customWidth="1"/>
    <col min="17" max="17" width="12.5703125" style="1" hidden="1" customWidth="1" outlineLevel="1"/>
    <col min="18" max="18" width="5.7109375" style="1" hidden="1" customWidth="1" outlineLevel="1"/>
    <col min="19" max="19" width="12.5703125" style="1" hidden="1" customWidth="1" outlineLevel="1"/>
    <col min="20" max="20" width="11.5703125" style="2" hidden="1" customWidth="1" outlineLevel="1"/>
    <col min="21" max="21" width="12.5703125" style="1" hidden="1" customWidth="1" outlineLevel="1"/>
    <col min="22" max="22" width="9" style="40" collapsed="1"/>
    <col min="23" max="23" width="3.140625" style="1" customWidth="1"/>
    <col min="24" max="24" width="4.5703125" style="1" bestFit="1" customWidth="1"/>
    <col min="25" max="16384" width="9" style="1"/>
  </cols>
  <sheetData>
    <row r="1" spans="1:23" ht="15.75" thickBot="1" x14ac:dyDescent="0.3">
      <c r="A1" s="39"/>
    </row>
    <row r="2" spans="1:23" x14ac:dyDescent="0.25">
      <c r="B2" s="73"/>
      <c r="C2" s="74" t="s">
        <v>30</v>
      </c>
      <c r="D2" s="75" t="s">
        <v>0</v>
      </c>
      <c r="E2" s="72" t="s">
        <v>1</v>
      </c>
      <c r="F2" s="72"/>
      <c r="G2" s="72" t="s">
        <v>2</v>
      </c>
      <c r="H2" s="72" t="s">
        <v>38</v>
      </c>
      <c r="I2" s="72" t="s">
        <v>3</v>
      </c>
      <c r="J2" s="72" t="s">
        <v>9</v>
      </c>
      <c r="K2" s="72" t="s">
        <v>36</v>
      </c>
      <c r="L2" s="72" t="s">
        <v>45</v>
      </c>
      <c r="M2" s="72" t="s">
        <v>42</v>
      </c>
      <c r="N2" s="72" t="s">
        <v>27</v>
      </c>
      <c r="O2" s="72" t="s">
        <v>8</v>
      </c>
      <c r="P2" s="80" t="s">
        <v>44</v>
      </c>
      <c r="Q2" s="78" t="s">
        <v>33</v>
      </c>
      <c r="R2" s="78"/>
      <c r="S2" s="79"/>
      <c r="T2" s="76" t="s">
        <v>34</v>
      </c>
      <c r="U2" s="77"/>
      <c r="W2" s="3"/>
    </row>
    <row r="3" spans="1:23" ht="24" x14ac:dyDescent="0.25">
      <c r="B3" s="73"/>
      <c r="C3" s="74"/>
      <c r="D3" s="75"/>
      <c r="E3" s="65" t="s">
        <v>4</v>
      </c>
      <c r="F3" s="65" t="s">
        <v>5</v>
      </c>
      <c r="G3" s="72"/>
      <c r="H3" s="72"/>
      <c r="I3" s="72"/>
      <c r="J3" s="72"/>
      <c r="K3" s="72"/>
      <c r="L3" s="72"/>
      <c r="M3" s="72"/>
      <c r="N3" s="72"/>
      <c r="O3" s="72"/>
      <c r="P3" s="81"/>
      <c r="Q3" s="30" t="s">
        <v>6</v>
      </c>
      <c r="R3" s="30"/>
      <c r="S3" s="11" t="s">
        <v>6</v>
      </c>
      <c r="T3" s="11" t="s">
        <v>31</v>
      </c>
      <c r="U3" s="14" t="s">
        <v>32</v>
      </c>
      <c r="W3" s="4"/>
    </row>
    <row r="4" spans="1:23" x14ac:dyDescent="0.25">
      <c r="B4" s="32"/>
      <c r="C4" s="32"/>
      <c r="D4" s="15"/>
      <c r="E4" s="16"/>
      <c r="F4" s="16"/>
      <c r="G4" s="12">
        <f>SUM(G7:G26)</f>
        <v>0</v>
      </c>
      <c r="H4" s="34"/>
      <c r="I4" s="16"/>
      <c r="J4" s="12">
        <f>SUM(J7:J26)</f>
        <v>0</v>
      </c>
      <c r="K4" s="38"/>
      <c r="L4" s="13"/>
      <c r="M4" s="34"/>
      <c r="N4" s="16"/>
      <c r="O4" s="33"/>
      <c r="P4" s="12">
        <f>SUM(P7:P26)</f>
        <v>0</v>
      </c>
      <c r="Q4" s="31"/>
      <c r="R4" s="31"/>
      <c r="S4" s="58"/>
      <c r="T4" s="17">
        <f>SUM(T7:T26)</f>
        <v>0</v>
      </c>
      <c r="U4" s="19">
        <f>SUM(U7:U26)</f>
        <v>0</v>
      </c>
      <c r="W4" s="5"/>
    </row>
    <row r="5" spans="1:23" ht="24" x14ac:dyDescent="0.25">
      <c r="B5" s="32"/>
      <c r="C5" s="32"/>
      <c r="D5" s="15"/>
      <c r="E5" s="16"/>
      <c r="F5" s="16"/>
      <c r="G5" s="13"/>
      <c r="H5" s="34"/>
      <c r="I5" s="16"/>
      <c r="J5" s="13"/>
      <c r="K5" s="16"/>
      <c r="L5" s="34"/>
      <c r="M5" s="34"/>
      <c r="N5" s="16"/>
      <c r="O5" s="33"/>
      <c r="P5" s="33"/>
      <c r="Q5" s="56"/>
      <c r="R5" s="57" t="s">
        <v>43</v>
      </c>
      <c r="S5" s="59"/>
      <c r="T5" s="60"/>
      <c r="U5" s="18"/>
      <c r="W5" s="5"/>
    </row>
    <row r="6" spans="1:23" s="27" customFormat="1" ht="22.5" x14ac:dyDescent="0.25">
      <c r="B6" s="48"/>
      <c r="C6" s="49" t="s">
        <v>39</v>
      </c>
      <c r="D6" s="49" t="s">
        <v>14</v>
      </c>
      <c r="E6" s="50">
        <v>2015</v>
      </c>
      <c r="F6" s="51">
        <v>850000</v>
      </c>
      <c r="G6" s="51">
        <v>1000000</v>
      </c>
      <c r="H6" s="83" t="s">
        <v>48</v>
      </c>
      <c r="I6" s="52">
        <f>IF(F6=0,"",(G6-F6)/F6)</f>
        <v>0.17647058823529413</v>
      </c>
      <c r="J6" s="53">
        <v>175000</v>
      </c>
      <c r="K6" s="52">
        <f>J6/G6</f>
        <v>0.17499999999999999</v>
      </c>
      <c r="L6" s="70" t="s">
        <v>46</v>
      </c>
      <c r="M6" s="50" t="s">
        <v>47</v>
      </c>
      <c r="N6" s="50" t="s">
        <v>23</v>
      </c>
      <c r="O6" s="50" t="s">
        <v>7</v>
      </c>
      <c r="P6" s="67">
        <v>1980</v>
      </c>
      <c r="Q6" s="61">
        <f>IF(N6=Sheet2!$E$2,"",IF(REO!N6=Sheet2!$E$3,REO!S6,IF(REO!N6=Sheet2!$E$4,REO!S6-5%,IF(REO!N6=Sheet2!$E$5,REO!S6-10%,IF(REO!N6=Sheet2!$E$6,REO!S6-10%,IF(REO!N6=Sheet2!$E$7,REO!S6-15%))))))</f>
        <v>0.64999999999999991</v>
      </c>
      <c r="R6" s="63"/>
      <c r="S6" s="23">
        <f>IF(N6=Sheet2!$E$2,"",IF(OR(D6=Sheet2!$B$3,D6=Sheet2!$B$4,D6=Sheet2!$B$5),Sheet2!$D$8,IF(OR(D6=Sheet2!$B$6,D6=Sheet2!$B$7,D6=Sheet2!$B$8,D6=Sheet2!$B$9),Sheet2!$D$7,IF(D6=Sheet2!$B$10,Sheet2!$D$5,IF(D6=Sheet2!$B$11,Sheet2!$D$3)))))</f>
        <v>0.7</v>
      </c>
      <c r="T6" s="24">
        <f t="shared" ref="T6:T24" si="0">IFERROR(IF(G6=0,"",IF((G6*Q6)-J6&lt;0,0,(G6*Q6)-J6)),0)</f>
        <v>474999.99999999988</v>
      </c>
      <c r="U6" s="25">
        <f t="shared" ref="U6:U13" si="1">IFERROR(IF(G6=0,"",IF((G6*S6)-J6&lt;0,0,(G6*S6)-J6)),0)</f>
        <v>525000</v>
      </c>
      <c r="V6" s="35"/>
      <c r="W6" s="26"/>
    </row>
    <row r="7" spans="1:23" ht="24" customHeight="1" x14ac:dyDescent="0.25">
      <c r="B7" s="37">
        <v>1</v>
      </c>
      <c r="C7" s="54"/>
      <c r="D7" s="42" t="s">
        <v>10</v>
      </c>
      <c r="E7" s="43"/>
      <c r="F7" s="44"/>
      <c r="G7" s="44"/>
      <c r="H7" s="41"/>
      <c r="I7" s="45" t="str">
        <f t="shared" ref="I7:I14" si="2">IF(F7=0,"",(G7-F7)/F7)</f>
        <v/>
      </c>
      <c r="J7" s="46"/>
      <c r="K7" s="45" t="str">
        <f>IF(OR(G7=0,J7=0),"",J7/G7)</f>
        <v/>
      </c>
      <c r="L7" s="71"/>
      <c r="M7" s="47" t="s">
        <v>10</v>
      </c>
      <c r="N7" s="43" t="s">
        <v>28</v>
      </c>
      <c r="O7" s="43" t="s">
        <v>29</v>
      </c>
      <c r="P7" s="68"/>
      <c r="Q7" s="62" t="str">
        <f>IF(N7=Sheet2!$E$2,"",IF(REO!N7=Sheet2!$E$3,REO!S7+R7,IF(REO!N7=Sheet2!$E$4,REO!S7-5%+R7,IF(REO!N7=Sheet2!$E$5,REO!S7-10%+R7,IF(REO!N7=Sheet2!$E$6,REO!S7-10%+R7,IF(REO!N7=Sheet2!$E$7,REO!S7-15%+R7))))))</f>
        <v/>
      </c>
      <c r="R7" s="64">
        <v>0</v>
      </c>
      <c r="S7" s="20" t="str">
        <f>IF(N7=Sheet2!$E$2,"",IF(OR(D7=Sheet2!$B$3,D7=Sheet2!$B$4,D7=Sheet2!$B$5),Sheet2!$D$8,IF(OR(D7=Sheet2!$B$6,D7=Sheet2!$B$7,D7=Sheet2!$B$8,D7=Sheet2!$B$9),Sheet2!$D$7,IF(D7=Sheet2!$B$10,Sheet2!$D$5,IF(D7=Sheet2!$B$11,Sheet2!$D$3)))))</f>
        <v/>
      </c>
      <c r="T7" s="21" t="str">
        <f t="shared" si="0"/>
        <v/>
      </c>
      <c r="U7" s="22" t="str">
        <f t="shared" si="1"/>
        <v/>
      </c>
      <c r="W7" s="6"/>
    </row>
    <row r="8" spans="1:23" ht="24" customHeight="1" x14ac:dyDescent="0.25">
      <c r="B8" s="37">
        <v>2</v>
      </c>
      <c r="C8" s="54"/>
      <c r="D8" s="42" t="s">
        <v>10</v>
      </c>
      <c r="E8" s="43"/>
      <c r="F8" s="44"/>
      <c r="G8" s="44"/>
      <c r="H8" s="41"/>
      <c r="I8" s="45" t="str">
        <f t="shared" si="2"/>
        <v/>
      </c>
      <c r="J8" s="46"/>
      <c r="K8" s="45" t="str">
        <f t="shared" ref="K8:K26" si="3">IF(OR(G8=0,J8=0),"",J8/G8)</f>
        <v/>
      </c>
      <c r="L8" s="71"/>
      <c r="M8" s="47" t="s">
        <v>10</v>
      </c>
      <c r="N8" s="43" t="s">
        <v>28</v>
      </c>
      <c r="O8" s="43" t="s">
        <v>29</v>
      </c>
      <c r="P8" s="68"/>
      <c r="Q8" s="62" t="str">
        <f>IF(N8=Sheet2!$E$2,"",IF(REO!N8=Sheet2!$E$3,REO!S8+R8,IF(REO!N8=Sheet2!$E$4,REO!S8-5%+R8,IF(REO!N8=Sheet2!$E$5,REO!S8-10%+R8,IF(REO!N8=Sheet2!$E$6,REO!S8-10%+R8,IF(REO!N8=Sheet2!$E$7,REO!S8-15%+R8))))))</f>
        <v/>
      </c>
      <c r="R8" s="64">
        <v>0</v>
      </c>
      <c r="S8" s="20" t="str">
        <f>IF(N8=Sheet2!$E$2,"",IF(OR(D8=Sheet2!$B$3,D8=Sheet2!$B$4,D8=Sheet2!$B$5),Sheet2!$D$8+#REF!,IF(OR(D8=Sheet2!$B$6,D8=Sheet2!$B$7,D8=Sheet2!$B$8,D8=Sheet2!$B$9),Sheet2!$D$7+#REF!,IF(D8=Sheet2!$B$10,Sheet2!$D$5,IF(D8=Sheet2!$B$11,Sheet2!$D$3+#REF!)))))</f>
        <v/>
      </c>
      <c r="T8" s="21" t="str">
        <f t="shared" si="0"/>
        <v/>
      </c>
      <c r="U8" s="22" t="str">
        <f t="shared" si="1"/>
        <v/>
      </c>
      <c r="W8" s="6"/>
    </row>
    <row r="9" spans="1:23" ht="24" customHeight="1" x14ac:dyDescent="0.25">
      <c r="B9" s="37">
        <v>3</v>
      </c>
      <c r="C9" s="54"/>
      <c r="D9" s="42" t="s">
        <v>10</v>
      </c>
      <c r="E9" s="43"/>
      <c r="F9" s="44"/>
      <c r="G9" s="44"/>
      <c r="H9" s="41"/>
      <c r="I9" s="45" t="str">
        <f t="shared" si="2"/>
        <v/>
      </c>
      <c r="J9" s="46"/>
      <c r="K9" s="45" t="str">
        <f t="shared" si="3"/>
        <v/>
      </c>
      <c r="L9" s="71"/>
      <c r="M9" s="47" t="s">
        <v>10</v>
      </c>
      <c r="N9" s="43" t="s">
        <v>28</v>
      </c>
      <c r="O9" s="43" t="s">
        <v>29</v>
      </c>
      <c r="P9" s="68"/>
      <c r="Q9" s="62" t="str">
        <f>IF(N9=Sheet2!$E$2,"",IF(REO!N9=Sheet2!$E$3,REO!S9+R9,IF(REO!N9=Sheet2!$E$4,REO!S9-5%+R9,IF(REO!N9=Sheet2!$E$5,REO!S9-10%+R9,IF(REO!N9=Sheet2!$E$6,REO!S9-10%+R9,IF(REO!N9=Sheet2!$E$7,REO!S9-15%+R9))))))</f>
        <v/>
      </c>
      <c r="R9" s="64">
        <v>0</v>
      </c>
      <c r="S9" s="20" t="str">
        <f>IF(N9=Sheet2!$E$2,"",IF(OR(D9=Sheet2!$B$3,D9=Sheet2!$B$4,D9=Sheet2!$B$5),Sheet2!$D$8+#REF!,IF(OR(D9=Sheet2!$B$6,D9=Sheet2!$B$7,D9=Sheet2!$B$8,D9=Sheet2!$B$9),Sheet2!$D$7+#REF!,IF(D9=Sheet2!$B$10,Sheet2!$D$5,IF(D9=Sheet2!$B$11,Sheet2!$D$3+#REF!)))))</f>
        <v/>
      </c>
      <c r="T9" s="21" t="str">
        <f t="shared" si="0"/>
        <v/>
      </c>
      <c r="U9" s="22" t="str">
        <f t="shared" si="1"/>
        <v/>
      </c>
      <c r="W9" s="6"/>
    </row>
    <row r="10" spans="1:23" ht="24" customHeight="1" x14ac:dyDescent="0.25">
      <c r="B10" s="37">
        <v>4</v>
      </c>
      <c r="C10" s="54"/>
      <c r="D10" s="42" t="s">
        <v>10</v>
      </c>
      <c r="E10" s="43"/>
      <c r="F10" s="44"/>
      <c r="G10" s="44"/>
      <c r="H10" s="41"/>
      <c r="I10" s="45" t="str">
        <f t="shared" si="2"/>
        <v/>
      </c>
      <c r="J10" s="46"/>
      <c r="K10" s="45" t="str">
        <f t="shared" si="3"/>
        <v/>
      </c>
      <c r="L10" s="71"/>
      <c r="M10" s="47" t="s">
        <v>10</v>
      </c>
      <c r="N10" s="43" t="s">
        <v>28</v>
      </c>
      <c r="O10" s="43" t="s">
        <v>29</v>
      </c>
      <c r="P10" s="68"/>
      <c r="Q10" s="62" t="str">
        <f>IF(N10=Sheet2!$E$2,"",IF(REO!N10=Sheet2!$E$3,REO!S10+R10,IF(REO!N10=Sheet2!$E$4,REO!S10-5%+R10,IF(REO!N10=Sheet2!$E$5,REO!S10-10%+R10,IF(REO!N10=Sheet2!$E$6,REO!S10-10%+R10,IF(REO!N10=Sheet2!$E$7,REO!S10-15%+R10))))))</f>
        <v/>
      </c>
      <c r="R10" s="64">
        <v>0</v>
      </c>
      <c r="S10" s="20" t="str">
        <f>IF(N10=Sheet2!$E$2,"",IF(OR(D10=Sheet2!$B$3,D10=Sheet2!$B$4,D10=Sheet2!$B$5),Sheet2!$D$8+#REF!,IF(OR(D10=Sheet2!$B$6,D10=Sheet2!$B$7,D10=Sheet2!$B$8,D10=Sheet2!$B$9),Sheet2!$D$7+#REF!,IF(D10=Sheet2!$B$10,Sheet2!$D$5,IF(D10=Sheet2!$B$11,Sheet2!$D$3+#REF!)))))</f>
        <v/>
      </c>
      <c r="T10" s="21" t="str">
        <f t="shared" si="0"/>
        <v/>
      </c>
      <c r="U10" s="22" t="str">
        <f t="shared" si="1"/>
        <v/>
      </c>
      <c r="W10" s="6"/>
    </row>
    <row r="11" spans="1:23" ht="24" customHeight="1" x14ac:dyDescent="0.25">
      <c r="B11" s="37">
        <v>5</v>
      </c>
      <c r="C11" s="54"/>
      <c r="D11" s="42" t="s">
        <v>10</v>
      </c>
      <c r="E11" s="43"/>
      <c r="F11" s="44"/>
      <c r="G11" s="44"/>
      <c r="H11" s="41"/>
      <c r="I11" s="45" t="str">
        <f t="shared" si="2"/>
        <v/>
      </c>
      <c r="J11" s="46"/>
      <c r="K11" s="45" t="str">
        <f t="shared" si="3"/>
        <v/>
      </c>
      <c r="L11" s="71"/>
      <c r="M11" s="47" t="s">
        <v>10</v>
      </c>
      <c r="N11" s="43" t="s">
        <v>28</v>
      </c>
      <c r="O11" s="43" t="s">
        <v>29</v>
      </c>
      <c r="P11" s="68"/>
      <c r="Q11" s="62" t="str">
        <f>IF(N11=Sheet2!$E$2,"",IF(REO!N11=Sheet2!$E$3,REO!S11+R11,IF(REO!N11=Sheet2!$E$4,REO!S11-5%+R11,IF(REO!N11=Sheet2!$E$5,REO!S11-10%+R11,IF(REO!N11=Sheet2!$E$6,REO!S11-10%+R11,IF(REO!N11=Sheet2!$E$7,REO!S11-15%+R11))))))</f>
        <v/>
      </c>
      <c r="R11" s="64">
        <v>0</v>
      </c>
      <c r="S11" s="20" t="str">
        <f>IF(N11=Sheet2!$E$2,"",IF(OR(D11=Sheet2!$B$3,D11=Sheet2!$B$4,D11=Sheet2!$B$5),Sheet2!$D$8+#REF!,IF(OR(D11=Sheet2!$B$6,D11=Sheet2!$B$7,D11=Sheet2!$B$8,D11=Sheet2!$B$9),Sheet2!$D$7+#REF!,IF(D11=Sheet2!$B$10,Sheet2!$D$5,IF(D11=Sheet2!$B$11,Sheet2!$D$3+#REF!)))))</f>
        <v/>
      </c>
      <c r="T11" s="21" t="str">
        <f t="shared" si="0"/>
        <v/>
      </c>
      <c r="U11" s="22" t="str">
        <f t="shared" si="1"/>
        <v/>
      </c>
      <c r="W11" s="6"/>
    </row>
    <row r="12" spans="1:23" hidden="1" outlineLevel="1" x14ac:dyDescent="0.25">
      <c r="B12" s="36">
        <v>6</v>
      </c>
      <c r="C12" s="55"/>
      <c r="D12" s="42" t="s">
        <v>10</v>
      </c>
      <c r="E12" s="43"/>
      <c r="F12" s="44"/>
      <c r="G12" s="44"/>
      <c r="H12" s="41"/>
      <c r="I12" s="45" t="str">
        <f t="shared" si="2"/>
        <v/>
      </c>
      <c r="J12" s="46"/>
      <c r="K12" s="45" t="str">
        <f t="shared" si="3"/>
        <v/>
      </c>
      <c r="L12" s="71"/>
      <c r="M12" s="47" t="s">
        <v>10</v>
      </c>
      <c r="N12" s="43" t="s">
        <v>28</v>
      </c>
      <c r="O12" s="43" t="s">
        <v>29</v>
      </c>
      <c r="P12" s="66"/>
      <c r="Q12" s="62" t="str">
        <f>IF(N12=Sheet2!$E$2,"",IF(REO!N12=Sheet2!$E$3,REO!S12+R12,IF(REO!N12=Sheet2!$E$4,REO!S12-5%+R12,IF(REO!N12=Sheet2!$E$5,REO!S12-10%+R12,IF(REO!N12=Sheet2!$E$6,REO!S12-10%+R12,IF(REO!N12=Sheet2!$E$7,REO!S12-15%+R12))))))</f>
        <v/>
      </c>
      <c r="R12" s="64">
        <v>0</v>
      </c>
      <c r="S12" s="20" t="str">
        <f>IF(N12=Sheet2!$E$2,"",IF(OR(D12=Sheet2!$B$3,D12=Sheet2!$B$4,D12=Sheet2!$B$5),Sheet2!$D$8+#REF!,IF(OR(D12=Sheet2!$B$6,D12=Sheet2!$B$7,D12=Sheet2!$B$8,D12=Sheet2!$B$9),Sheet2!$D$7+#REF!,IF(D12=Sheet2!$B$10,Sheet2!$D$5,IF(D12=Sheet2!$B$11,Sheet2!$D$3+#REF!)))))</f>
        <v/>
      </c>
      <c r="T12" s="21" t="str">
        <f t="shared" si="0"/>
        <v/>
      </c>
      <c r="U12" s="22" t="str">
        <f t="shared" si="1"/>
        <v/>
      </c>
      <c r="W12" s="6"/>
    </row>
    <row r="13" spans="1:23" hidden="1" outlineLevel="1" x14ac:dyDescent="0.25">
      <c r="B13" s="36">
        <v>7</v>
      </c>
      <c r="C13" s="55"/>
      <c r="D13" s="42" t="s">
        <v>10</v>
      </c>
      <c r="E13" s="43"/>
      <c r="F13" s="44"/>
      <c r="G13" s="44"/>
      <c r="H13" s="41"/>
      <c r="I13" s="45" t="str">
        <f t="shared" si="2"/>
        <v/>
      </c>
      <c r="J13" s="46"/>
      <c r="K13" s="45" t="str">
        <f t="shared" si="3"/>
        <v/>
      </c>
      <c r="L13" s="71"/>
      <c r="M13" s="47" t="s">
        <v>10</v>
      </c>
      <c r="N13" s="43" t="s">
        <v>28</v>
      </c>
      <c r="O13" s="43" t="s">
        <v>29</v>
      </c>
      <c r="P13" s="66"/>
      <c r="Q13" s="62" t="str">
        <f>IF(N13=Sheet2!$E$2,"",IF(REO!N13=Sheet2!$E$3,REO!S13+R13,IF(REO!N13=Sheet2!$E$4,REO!S13-5%+R13,IF(REO!N13=Sheet2!$E$5,REO!S13-10%+R13,IF(REO!N13=Sheet2!$E$6,REO!S13-10%+R13,IF(REO!N13=Sheet2!$E$7,REO!S13-15%+R13))))))</f>
        <v/>
      </c>
      <c r="R13" s="64">
        <v>0</v>
      </c>
      <c r="S13" s="20" t="str">
        <f>IF(N13=Sheet2!$E$2,"",IF(OR(D13=Sheet2!$B$3,D13=Sheet2!$B$4,D13=Sheet2!$B$5),Sheet2!$D$8+#REF!,IF(OR(D13=Sheet2!$B$6,D13=Sheet2!$B$7,D13=Sheet2!$B$8,D13=Sheet2!$B$9),Sheet2!$D$7+#REF!,IF(D13=Sheet2!$B$10,Sheet2!$D$5,IF(D13=Sheet2!$B$11,Sheet2!$D$3+#REF!)))))</f>
        <v/>
      </c>
      <c r="T13" s="21" t="str">
        <f t="shared" si="0"/>
        <v/>
      </c>
      <c r="U13" s="22" t="str">
        <f t="shared" si="1"/>
        <v/>
      </c>
      <c r="W13" s="6"/>
    </row>
    <row r="14" spans="1:23" hidden="1" outlineLevel="1" x14ac:dyDescent="0.25">
      <c r="B14" s="36">
        <v>8</v>
      </c>
      <c r="C14" s="55"/>
      <c r="D14" s="42" t="s">
        <v>10</v>
      </c>
      <c r="E14" s="43"/>
      <c r="F14" s="44"/>
      <c r="G14" s="44"/>
      <c r="H14" s="41"/>
      <c r="I14" s="45" t="str">
        <f t="shared" si="2"/>
        <v/>
      </c>
      <c r="J14" s="46"/>
      <c r="K14" s="45" t="str">
        <f t="shared" si="3"/>
        <v/>
      </c>
      <c r="L14" s="71"/>
      <c r="M14" s="47" t="s">
        <v>10</v>
      </c>
      <c r="N14" s="43" t="s">
        <v>28</v>
      </c>
      <c r="O14" s="43" t="s">
        <v>29</v>
      </c>
      <c r="P14" s="66"/>
      <c r="Q14" s="62" t="str">
        <f>IF(N14=Sheet2!$E$2,"",IF(REO!N14=Sheet2!$E$3,REO!S14+R14,IF(REO!N14=Sheet2!$E$4,REO!S14-5%+R14,IF(REO!N14=Sheet2!$E$5,REO!S14-10%+R14,IF(REO!N14=Sheet2!$E$6,REO!S14-10%+R14,IF(REO!N14=Sheet2!$E$7,REO!S14-15%+R14))))))</f>
        <v/>
      </c>
      <c r="R14" s="64">
        <v>0</v>
      </c>
      <c r="S14" s="20" t="str">
        <f>IF(N14=Sheet2!$E$2,"",IF(OR(D14=Sheet2!$B$3,D14=Sheet2!$B$4,D14=Sheet2!$B$5),Sheet2!$D$8+#REF!,IF(OR(D14=Sheet2!$B$6,D14=Sheet2!$B$7,D14=Sheet2!$B$8,D14=Sheet2!$B$9),Sheet2!$D$7+#REF!,IF(D14=Sheet2!$B$10,Sheet2!$D$5,IF(D14=Sheet2!$B$11,Sheet2!$D$3+#REF!)))))</f>
        <v/>
      </c>
      <c r="T14" s="21" t="str">
        <f t="shared" si="0"/>
        <v/>
      </c>
      <c r="U14" s="22" t="str">
        <f t="shared" ref="U14:U22" si="4">IFERROR(IF(G14=0,"",IF((G14*S14)-J14&lt;0,0,(G14*S14)-J14)),0)</f>
        <v/>
      </c>
      <c r="W14" s="6"/>
    </row>
    <row r="15" spans="1:23" hidden="1" outlineLevel="1" x14ac:dyDescent="0.25">
      <c r="B15" s="36">
        <v>9</v>
      </c>
      <c r="C15" s="55"/>
      <c r="D15" s="42" t="s">
        <v>10</v>
      </c>
      <c r="E15" s="43"/>
      <c r="F15" s="44"/>
      <c r="G15" s="44"/>
      <c r="H15" s="41"/>
      <c r="I15" s="45" t="str">
        <f>IF(F15=0,"",(G15-F15)/F15)</f>
        <v/>
      </c>
      <c r="J15" s="46"/>
      <c r="K15" s="45" t="str">
        <f t="shared" si="3"/>
        <v/>
      </c>
      <c r="L15" s="71"/>
      <c r="M15" s="47" t="s">
        <v>10</v>
      </c>
      <c r="N15" s="43" t="s">
        <v>28</v>
      </c>
      <c r="O15" s="43" t="s">
        <v>29</v>
      </c>
      <c r="P15" s="66"/>
      <c r="Q15" s="62" t="str">
        <f>IF(N15=Sheet2!$E$2,"",IF(REO!N15=Sheet2!$E$3,REO!S15+R15,IF(REO!N15=Sheet2!$E$4,REO!S15-5%+R15,IF(REO!N15=Sheet2!$E$5,REO!S15-10%+R15,IF(REO!N15=Sheet2!$E$6,REO!S15-10%+R15,IF(REO!N15=Sheet2!$E$7,REO!S15-15%+R15))))))</f>
        <v/>
      </c>
      <c r="R15" s="64">
        <v>0</v>
      </c>
      <c r="S15" s="20" t="str">
        <f>IF(N15=Sheet2!$E$2,"",IF(OR(D15=Sheet2!$B$3,D15=Sheet2!$B$4,D15=Sheet2!$B$5),Sheet2!$D$8+#REF!,IF(OR(D15=Sheet2!$B$6,D15=Sheet2!$B$7,D15=Sheet2!$B$8,D15=Sheet2!$B$9),Sheet2!$D$7+#REF!,IF(D15=Sheet2!$B$10,Sheet2!$D$5,IF(D15=Sheet2!$B$11,Sheet2!$D$3+#REF!)))))</f>
        <v/>
      </c>
      <c r="T15" s="21" t="str">
        <f t="shared" si="0"/>
        <v/>
      </c>
      <c r="U15" s="22" t="str">
        <f t="shared" si="4"/>
        <v/>
      </c>
      <c r="W15" s="6"/>
    </row>
    <row r="16" spans="1:23" hidden="1" outlineLevel="1" x14ac:dyDescent="0.25">
      <c r="B16" s="36">
        <v>10</v>
      </c>
      <c r="C16" s="55"/>
      <c r="D16" s="42" t="s">
        <v>10</v>
      </c>
      <c r="E16" s="43"/>
      <c r="F16" s="44"/>
      <c r="G16" s="44"/>
      <c r="H16" s="41"/>
      <c r="I16" s="45" t="str">
        <f t="shared" ref="I16:I22" si="5">IF(F16=0,"",(G16-F16)/F16)</f>
        <v/>
      </c>
      <c r="J16" s="46"/>
      <c r="K16" s="45" t="str">
        <f t="shared" si="3"/>
        <v/>
      </c>
      <c r="L16" s="71"/>
      <c r="M16" s="47" t="s">
        <v>10</v>
      </c>
      <c r="N16" s="43" t="s">
        <v>28</v>
      </c>
      <c r="O16" s="43" t="s">
        <v>29</v>
      </c>
      <c r="P16" s="66"/>
      <c r="Q16" s="62" t="str">
        <f>IF(N16=Sheet2!$E$2,"",IF(REO!N16=Sheet2!$E$3,REO!S16+R16,IF(REO!N16=Sheet2!$E$4,REO!S16-5%+R16,IF(REO!N16=Sheet2!$E$5,REO!S16-10%+R16,IF(REO!N16=Sheet2!$E$6,REO!S16-10%+R16,IF(REO!N16=Sheet2!$E$7,REO!S16-15%+R16))))))</f>
        <v/>
      </c>
      <c r="R16" s="64">
        <v>0</v>
      </c>
      <c r="S16" s="20" t="str">
        <f>IF(N16=Sheet2!$E$2,"",IF(OR(D16=Sheet2!$B$3,D16=Sheet2!$B$4,D16=Sheet2!$B$5),Sheet2!$D$8+#REF!,IF(OR(D16=Sheet2!$B$6,D16=Sheet2!$B$7,D16=Sheet2!$B$8,D16=Sheet2!$B$9),Sheet2!$D$7+#REF!,IF(D16=Sheet2!$B$10,Sheet2!$D$5,IF(D16=Sheet2!$B$11,Sheet2!$D$3+#REF!)))))</f>
        <v/>
      </c>
      <c r="T16" s="21" t="str">
        <f t="shared" si="0"/>
        <v/>
      </c>
      <c r="U16" s="22" t="str">
        <f t="shared" si="4"/>
        <v/>
      </c>
      <c r="W16" s="6"/>
    </row>
    <row r="17" spans="2:23" hidden="1" outlineLevel="1" x14ac:dyDescent="0.25">
      <c r="B17" s="36">
        <v>11</v>
      </c>
      <c r="C17" s="55"/>
      <c r="D17" s="42" t="s">
        <v>10</v>
      </c>
      <c r="E17" s="43"/>
      <c r="F17" s="44"/>
      <c r="G17" s="44"/>
      <c r="H17" s="41"/>
      <c r="I17" s="45" t="str">
        <f t="shared" si="5"/>
        <v/>
      </c>
      <c r="J17" s="46"/>
      <c r="K17" s="45" t="str">
        <f t="shared" si="3"/>
        <v/>
      </c>
      <c r="L17" s="71"/>
      <c r="M17" s="47" t="s">
        <v>10</v>
      </c>
      <c r="N17" s="43" t="s">
        <v>28</v>
      </c>
      <c r="O17" s="43" t="s">
        <v>29</v>
      </c>
      <c r="P17" s="66"/>
      <c r="Q17" s="62" t="str">
        <f>IF(N17=Sheet2!$E$2,"",IF(REO!N17=Sheet2!$E$3,REO!S17+R17,IF(REO!N17=Sheet2!$E$4,REO!S17-5%+R17,IF(REO!N17=Sheet2!$E$5,REO!S17-10%+R17,IF(REO!N17=Sheet2!$E$6,REO!S17-10%+R17,IF(REO!N17=Sheet2!$E$7,REO!S17-15%+R17))))))</f>
        <v/>
      </c>
      <c r="R17" s="64">
        <v>0</v>
      </c>
      <c r="S17" s="20" t="str">
        <f>IF(N17=Sheet2!$E$2,"",IF(OR(D17=Sheet2!$B$3,D17=Sheet2!$B$4,D17=Sheet2!$B$5),Sheet2!$D$8+#REF!,IF(OR(D17=Sheet2!$B$6,D17=Sheet2!$B$7,D17=Sheet2!$B$8,D17=Sheet2!$B$9),Sheet2!$D$7+#REF!,IF(D17=Sheet2!$B$10,Sheet2!$D$5,IF(D17=Sheet2!$B$11,Sheet2!$D$3+#REF!)))))</f>
        <v/>
      </c>
      <c r="T17" s="21" t="str">
        <f t="shared" si="0"/>
        <v/>
      </c>
      <c r="U17" s="22" t="str">
        <f t="shared" si="4"/>
        <v/>
      </c>
      <c r="W17" s="6"/>
    </row>
    <row r="18" spans="2:23" hidden="1" outlineLevel="1" x14ac:dyDescent="0.25">
      <c r="B18" s="36">
        <v>12</v>
      </c>
      <c r="C18" s="55"/>
      <c r="D18" s="42" t="s">
        <v>10</v>
      </c>
      <c r="E18" s="43"/>
      <c r="F18" s="44"/>
      <c r="G18" s="44"/>
      <c r="H18" s="41"/>
      <c r="I18" s="45" t="str">
        <f t="shared" si="5"/>
        <v/>
      </c>
      <c r="J18" s="46"/>
      <c r="K18" s="45" t="str">
        <f t="shared" si="3"/>
        <v/>
      </c>
      <c r="L18" s="71"/>
      <c r="M18" s="47" t="s">
        <v>10</v>
      </c>
      <c r="N18" s="43" t="s">
        <v>28</v>
      </c>
      <c r="O18" s="43" t="s">
        <v>29</v>
      </c>
      <c r="P18" s="66"/>
      <c r="Q18" s="62" t="str">
        <f>IF(N18=Sheet2!$E$2,"",IF(REO!N18=Sheet2!$E$3,REO!S18+R18,IF(REO!N18=Sheet2!$E$4,REO!S18-5%+R18,IF(REO!N18=Sheet2!$E$5,REO!S18-10%+R18,IF(REO!N18=Sheet2!$E$6,REO!S18-10%+R18,IF(REO!N18=Sheet2!$E$7,REO!S18-15%+R18))))))</f>
        <v/>
      </c>
      <c r="R18" s="64">
        <v>0</v>
      </c>
      <c r="S18" s="20" t="str">
        <f>IF(N18=Sheet2!$E$2,"",IF(OR(D18=Sheet2!$B$3,D18=Sheet2!$B$4,D18=Sheet2!$B$5),Sheet2!$D$8+#REF!,IF(OR(D18=Sheet2!$B$6,D18=Sheet2!$B$7,D18=Sheet2!$B$8,D18=Sheet2!$B$9),Sheet2!$D$7+#REF!,IF(D18=Sheet2!$B$10,Sheet2!$D$5,IF(D18=Sheet2!$B$11,Sheet2!$D$3+#REF!)))))</f>
        <v/>
      </c>
      <c r="T18" s="21" t="str">
        <f t="shared" si="0"/>
        <v/>
      </c>
      <c r="U18" s="22" t="str">
        <f t="shared" si="4"/>
        <v/>
      </c>
      <c r="W18" s="6"/>
    </row>
    <row r="19" spans="2:23" hidden="1" outlineLevel="1" x14ac:dyDescent="0.25">
      <c r="B19" s="36">
        <v>13</v>
      </c>
      <c r="C19" s="55"/>
      <c r="D19" s="42" t="s">
        <v>10</v>
      </c>
      <c r="E19" s="43"/>
      <c r="F19" s="44"/>
      <c r="G19" s="44"/>
      <c r="H19" s="41"/>
      <c r="I19" s="45" t="str">
        <f>IF(F19=0,"",(G19-F19)/F19)</f>
        <v/>
      </c>
      <c r="J19" s="46"/>
      <c r="K19" s="45" t="str">
        <f t="shared" si="3"/>
        <v/>
      </c>
      <c r="L19" s="71"/>
      <c r="M19" s="47" t="s">
        <v>10</v>
      </c>
      <c r="N19" s="43" t="s">
        <v>28</v>
      </c>
      <c r="O19" s="43" t="s">
        <v>29</v>
      </c>
      <c r="P19" s="66"/>
      <c r="Q19" s="62" t="str">
        <f>IF(N19=Sheet2!$E$2,"",IF(REO!N19=Sheet2!$E$3,REO!S19+R19,IF(REO!N19=Sheet2!$E$4,REO!S19-5%+R19,IF(REO!N19=Sheet2!$E$5,REO!S19-10%+R19,IF(REO!N19=Sheet2!$E$6,REO!S19-10%+R19,IF(REO!N19=Sheet2!$E$7,REO!S19-15%+R19))))))</f>
        <v/>
      </c>
      <c r="R19" s="64">
        <v>0</v>
      </c>
      <c r="S19" s="20" t="str">
        <f>IF(N19=Sheet2!$E$2,"",IF(OR(D19=Sheet2!$B$3,D19=Sheet2!$B$4,D19=Sheet2!$B$5),Sheet2!$D$8+#REF!,IF(OR(D19=Sheet2!$B$6,D19=Sheet2!$B$7,D19=Sheet2!$B$8,D19=Sheet2!$B$9),Sheet2!$D$7+#REF!,IF(D19=Sheet2!$B$10,Sheet2!$D$5,IF(D19=Sheet2!$B$11,Sheet2!$D$3+#REF!)))))</f>
        <v/>
      </c>
      <c r="T19" s="21" t="str">
        <f t="shared" si="0"/>
        <v/>
      </c>
      <c r="U19" s="22" t="str">
        <f t="shared" si="4"/>
        <v/>
      </c>
      <c r="W19" s="6"/>
    </row>
    <row r="20" spans="2:23" hidden="1" outlineLevel="1" x14ac:dyDescent="0.25">
      <c r="B20" s="36">
        <v>14</v>
      </c>
      <c r="C20" s="55"/>
      <c r="D20" s="42" t="s">
        <v>10</v>
      </c>
      <c r="E20" s="43"/>
      <c r="F20" s="44"/>
      <c r="G20" s="44"/>
      <c r="H20" s="41"/>
      <c r="I20" s="45" t="str">
        <f t="shared" si="5"/>
        <v/>
      </c>
      <c r="J20" s="46"/>
      <c r="K20" s="45" t="str">
        <f t="shared" si="3"/>
        <v/>
      </c>
      <c r="L20" s="71"/>
      <c r="M20" s="47" t="s">
        <v>10</v>
      </c>
      <c r="N20" s="43" t="s">
        <v>28</v>
      </c>
      <c r="O20" s="43" t="s">
        <v>29</v>
      </c>
      <c r="P20" s="66"/>
      <c r="Q20" s="62" t="str">
        <f>IF(N20=Sheet2!$E$2,"",IF(REO!N20=Sheet2!$E$3,REO!S20+R20,IF(REO!N20=Sheet2!$E$4,REO!S20-5%+R20,IF(REO!N20=Sheet2!$E$5,REO!S20-10%+R20,IF(REO!N20=Sheet2!$E$6,REO!S20-10%+R20,IF(REO!N20=Sheet2!$E$7,REO!S20-15%+R20))))))</f>
        <v/>
      </c>
      <c r="R20" s="64">
        <v>0</v>
      </c>
      <c r="S20" s="20" t="str">
        <f>IF(N20=Sheet2!$E$2,"",IF(OR(D20=Sheet2!$B$3,D20=Sheet2!$B$4,D20=Sheet2!$B$5),Sheet2!$D$8+#REF!,IF(OR(D20=Sheet2!$B$6,D20=Sheet2!$B$7,D20=Sheet2!$B$8,D20=Sheet2!$B$9),Sheet2!$D$7+#REF!,IF(D20=Sheet2!$B$10,Sheet2!$D$5,IF(D20=Sheet2!$B$11,Sheet2!$D$3+#REF!)))))</f>
        <v/>
      </c>
      <c r="T20" s="21" t="str">
        <f t="shared" si="0"/>
        <v/>
      </c>
      <c r="U20" s="22" t="str">
        <f t="shared" si="4"/>
        <v/>
      </c>
      <c r="W20" s="6"/>
    </row>
    <row r="21" spans="2:23" hidden="1" outlineLevel="1" x14ac:dyDescent="0.25">
      <c r="B21" s="36">
        <v>15</v>
      </c>
      <c r="C21" s="55"/>
      <c r="D21" s="42" t="s">
        <v>10</v>
      </c>
      <c r="E21" s="43"/>
      <c r="F21" s="44"/>
      <c r="G21" s="44"/>
      <c r="H21" s="41"/>
      <c r="I21" s="45" t="str">
        <f t="shared" si="5"/>
        <v/>
      </c>
      <c r="J21" s="46"/>
      <c r="K21" s="45" t="str">
        <f t="shared" si="3"/>
        <v/>
      </c>
      <c r="L21" s="71"/>
      <c r="M21" s="47" t="s">
        <v>10</v>
      </c>
      <c r="N21" s="43" t="s">
        <v>28</v>
      </c>
      <c r="O21" s="43" t="s">
        <v>29</v>
      </c>
      <c r="P21" s="66"/>
      <c r="Q21" s="62" t="str">
        <f>IF(N21=Sheet2!$E$2,"",IF(REO!N21=Sheet2!$E$3,REO!S21+R21,IF(REO!N21=Sheet2!$E$4,REO!S21-5%+R21,IF(REO!N21=Sheet2!$E$5,REO!S21-10%+R21,IF(REO!N21=Sheet2!$E$6,REO!S21-10%+R21,IF(REO!N21=Sheet2!$E$7,REO!S21-15%+R21))))))</f>
        <v/>
      </c>
      <c r="R21" s="64">
        <v>0</v>
      </c>
      <c r="S21" s="20" t="str">
        <f>IF(N21=Sheet2!$E$2,"",IF(OR(D21=Sheet2!$B$3,D21=Sheet2!$B$4,D21=Sheet2!$B$5),Sheet2!$D$8+#REF!,IF(OR(D21=Sheet2!$B$6,D21=Sheet2!$B$7,D21=Sheet2!$B$8,D21=Sheet2!$B$9),Sheet2!$D$7+#REF!,IF(D21=Sheet2!$B$10,Sheet2!$D$5,IF(D21=Sheet2!$B$11,Sheet2!$D$3+#REF!)))))</f>
        <v/>
      </c>
      <c r="T21" s="21" t="str">
        <f t="shared" si="0"/>
        <v/>
      </c>
      <c r="U21" s="22" t="str">
        <f t="shared" si="4"/>
        <v/>
      </c>
      <c r="W21" s="6"/>
    </row>
    <row r="22" spans="2:23" hidden="1" outlineLevel="1" x14ac:dyDescent="0.25">
      <c r="B22" s="36">
        <v>16</v>
      </c>
      <c r="C22" s="55"/>
      <c r="D22" s="42" t="s">
        <v>10</v>
      </c>
      <c r="E22" s="43"/>
      <c r="F22" s="44"/>
      <c r="G22" s="44"/>
      <c r="H22" s="41"/>
      <c r="I22" s="45" t="str">
        <f t="shared" si="5"/>
        <v/>
      </c>
      <c r="J22" s="46"/>
      <c r="K22" s="45" t="str">
        <f t="shared" si="3"/>
        <v/>
      </c>
      <c r="L22" s="71"/>
      <c r="M22" s="47" t="s">
        <v>10</v>
      </c>
      <c r="N22" s="43" t="s">
        <v>28</v>
      </c>
      <c r="O22" s="43" t="s">
        <v>29</v>
      </c>
      <c r="P22" s="66"/>
      <c r="Q22" s="62" t="str">
        <f>IF(N22=Sheet2!$E$2,"",IF(REO!N22=Sheet2!$E$3,REO!S22+R22,IF(REO!N22=Sheet2!$E$4,REO!S22-5%+R22,IF(REO!N22=Sheet2!$E$5,REO!S22-10%+R22,IF(REO!N22=Sheet2!$E$6,REO!S22-10%+R22,IF(REO!N22=Sheet2!$E$7,REO!S22-15%+R22))))))</f>
        <v/>
      </c>
      <c r="R22" s="64">
        <v>0</v>
      </c>
      <c r="S22" s="20" t="str">
        <f>IF(N22=Sheet2!$E$2,"",IF(OR(D22=Sheet2!$B$3,D22=Sheet2!$B$4,D22=Sheet2!$B$5),Sheet2!$D$8+#REF!,IF(OR(D22=Sheet2!$B$6,D22=Sheet2!$B$7,D22=Sheet2!$B$8,D22=Sheet2!$B$9),Sheet2!$D$7+#REF!,IF(D22=Sheet2!$B$10,Sheet2!$D$5,IF(D22=Sheet2!$B$11,Sheet2!$D$3+#REF!)))))</f>
        <v/>
      </c>
      <c r="T22" s="21" t="str">
        <f t="shared" si="0"/>
        <v/>
      </c>
      <c r="U22" s="22" t="str">
        <f t="shared" si="4"/>
        <v/>
      </c>
      <c r="W22" s="6"/>
    </row>
    <row r="23" spans="2:23" hidden="1" outlineLevel="1" x14ac:dyDescent="0.25">
      <c r="B23" s="36">
        <v>17</v>
      </c>
      <c r="C23" s="55"/>
      <c r="D23" s="42" t="s">
        <v>10</v>
      </c>
      <c r="E23" s="43"/>
      <c r="F23" s="44"/>
      <c r="G23" s="44"/>
      <c r="H23" s="41"/>
      <c r="I23" s="45" t="str">
        <f t="shared" ref="I23:I24" si="6">IF(F23=0,"",(G23-F23)/F23)</f>
        <v/>
      </c>
      <c r="J23" s="46"/>
      <c r="K23" s="45" t="str">
        <f t="shared" si="3"/>
        <v/>
      </c>
      <c r="L23" s="71"/>
      <c r="M23" s="47" t="s">
        <v>10</v>
      </c>
      <c r="N23" s="43" t="s">
        <v>28</v>
      </c>
      <c r="O23" s="43" t="s">
        <v>29</v>
      </c>
      <c r="P23" s="66"/>
      <c r="Q23" s="62" t="str">
        <f>IF(N23=Sheet2!$E$2,"",IF(REO!N23=Sheet2!$E$3,REO!S23+R23,IF(REO!N23=Sheet2!$E$4,REO!S23-5%+R23,IF(REO!N23=Sheet2!$E$5,REO!S23-10%+R23,IF(REO!N23=Sheet2!$E$6,REO!S23-10%+R23,IF(REO!N23=Sheet2!$E$7,REO!S23-15%+R23))))))</f>
        <v/>
      </c>
      <c r="R23" s="64">
        <v>0</v>
      </c>
      <c r="S23" s="20" t="str">
        <f>IF(N23=Sheet2!$E$2,"",IF(OR(D23=Sheet2!$B$3,D23=Sheet2!$B$4,D23=Sheet2!$B$5),Sheet2!$D$8+#REF!,IF(OR(D23=Sheet2!$B$6,D23=Sheet2!$B$7,D23=Sheet2!$B$8,D23=Sheet2!$B$9),Sheet2!$D$7+#REF!,IF(D23=Sheet2!$B$10,Sheet2!$D$5,IF(D23=Sheet2!$B$11,Sheet2!$D$3+#REF!)))))</f>
        <v/>
      </c>
      <c r="T23" s="21" t="str">
        <f t="shared" si="0"/>
        <v/>
      </c>
      <c r="U23" s="22" t="str">
        <f t="shared" ref="U23:U24" si="7">IFERROR(IF(G23=0,"",IF((G23*S23)-J23&lt;0,0,(G23*S23)-J23)),0)</f>
        <v/>
      </c>
      <c r="W23" s="6"/>
    </row>
    <row r="24" spans="2:23" hidden="1" outlineLevel="1" x14ac:dyDescent="0.25">
      <c r="B24" s="36">
        <v>18</v>
      </c>
      <c r="C24" s="55"/>
      <c r="D24" s="42" t="s">
        <v>10</v>
      </c>
      <c r="E24" s="43"/>
      <c r="F24" s="44"/>
      <c r="G24" s="44"/>
      <c r="H24" s="41"/>
      <c r="I24" s="45" t="str">
        <f t="shared" si="6"/>
        <v/>
      </c>
      <c r="J24" s="46"/>
      <c r="K24" s="45" t="str">
        <f t="shared" si="3"/>
        <v/>
      </c>
      <c r="L24" s="71"/>
      <c r="M24" s="47" t="s">
        <v>10</v>
      </c>
      <c r="N24" s="43" t="s">
        <v>28</v>
      </c>
      <c r="O24" s="43" t="s">
        <v>29</v>
      </c>
      <c r="P24" s="66"/>
      <c r="Q24" s="62" t="str">
        <f>IF(N24=Sheet2!$E$2,"",IF(REO!N24=Sheet2!$E$3,REO!S24+R24,IF(REO!N24=Sheet2!$E$4,REO!S24-5%+R24,IF(REO!N24=Sheet2!$E$5,REO!S24-10%+R24,IF(REO!N24=Sheet2!$E$6,REO!S24-10%+R24,IF(REO!N24=Sheet2!$E$7,REO!S24-15%+R24))))))</f>
        <v/>
      </c>
      <c r="R24" s="64">
        <v>0</v>
      </c>
      <c r="S24" s="20" t="str">
        <f>IF(N24=Sheet2!$E$2,"",IF(OR(D24=Sheet2!$B$3,D24=Sheet2!$B$4,D24=Sheet2!$B$5),Sheet2!$D$8+#REF!,IF(OR(D24=Sheet2!$B$6,D24=Sheet2!$B$7,D24=Sheet2!$B$8,D24=Sheet2!$B$9),Sheet2!$D$7+#REF!,IF(D24=Sheet2!$B$10,Sheet2!$D$5,IF(D24=Sheet2!$B$11,Sheet2!$D$3+#REF!)))))</f>
        <v/>
      </c>
      <c r="T24" s="21" t="str">
        <f t="shared" si="0"/>
        <v/>
      </c>
      <c r="U24" s="22" t="str">
        <f t="shared" si="7"/>
        <v/>
      </c>
      <c r="W24" s="6"/>
    </row>
    <row r="25" spans="2:23" hidden="1" outlineLevel="1" x14ac:dyDescent="0.25">
      <c r="B25" s="36">
        <v>19</v>
      </c>
      <c r="C25" s="55"/>
      <c r="D25" s="42" t="s">
        <v>10</v>
      </c>
      <c r="E25" s="43"/>
      <c r="F25" s="44"/>
      <c r="G25" s="44"/>
      <c r="H25" s="41"/>
      <c r="I25" s="45" t="str">
        <f t="shared" ref="I25:I26" si="8">IF(F25=0,"",(G25-F25)/F25)</f>
        <v/>
      </c>
      <c r="J25" s="46"/>
      <c r="K25" s="45" t="str">
        <f t="shared" si="3"/>
        <v/>
      </c>
      <c r="L25" s="71"/>
      <c r="M25" s="47" t="s">
        <v>10</v>
      </c>
      <c r="N25" s="43" t="s">
        <v>28</v>
      </c>
      <c r="O25" s="43" t="s">
        <v>29</v>
      </c>
      <c r="P25" s="66"/>
      <c r="Q25" s="62" t="str">
        <f>IF(N25=Sheet2!$E$2,"",IF(REO!N25=Sheet2!$E$3,REO!S25+R25,IF(REO!N25=Sheet2!$E$4,REO!S25-5%+R25,IF(REO!N25=Sheet2!$E$5,REO!S25-10%+R25,IF(REO!N25=Sheet2!$E$6,REO!S25-10%+R25,IF(REO!N25=Sheet2!$E$7,REO!S25-15%+R25))))))</f>
        <v/>
      </c>
      <c r="R25" s="64">
        <v>0</v>
      </c>
      <c r="S25" s="20" t="str">
        <f>IF(N25=Sheet2!$E$2,"",IF(OR(D25=Sheet2!$B$3,D25=Sheet2!$B$4,D25=Sheet2!$B$5),Sheet2!$D$8+#REF!,IF(OR(D25=Sheet2!$B$6,D25=Sheet2!$B$7,D25=Sheet2!$B$8,D25=Sheet2!$B$9),Sheet2!$D$7+#REF!,IF(D25=Sheet2!$B$10,Sheet2!$D$5,IF(D25=Sheet2!$B$11,Sheet2!$D$3+#REF!)))))</f>
        <v/>
      </c>
      <c r="T25" s="21" t="str">
        <f t="shared" ref="T25:T26" si="9">IFERROR(IF(G25=0,"",IF((G25*Q25)-J25&lt;0,0,(G25*Q25)-J25)),0)</f>
        <v/>
      </c>
      <c r="U25" s="22" t="str">
        <f t="shared" ref="U25:U26" si="10">IFERROR(IF(G25=0,"",IF((G25*S25)-J25&lt;0,0,(G25*S25)-J25)),0)</f>
        <v/>
      </c>
      <c r="W25" s="6"/>
    </row>
    <row r="26" spans="2:23" hidden="1" outlineLevel="1" x14ac:dyDescent="0.25">
      <c r="B26" s="36">
        <v>20</v>
      </c>
      <c r="C26" s="55"/>
      <c r="D26" s="42" t="s">
        <v>10</v>
      </c>
      <c r="E26" s="43"/>
      <c r="F26" s="44"/>
      <c r="G26" s="44"/>
      <c r="H26" s="41"/>
      <c r="I26" s="45" t="str">
        <f t="shared" si="8"/>
        <v/>
      </c>
      <c r="J26" s="46"/>
      <c r="K26" s="45" t="str">
        <f t="shared" si="3"/>
        <v/>
      </c>
      <c r="L26" s="71"/>
      <c r="M26" s="47" t="s">
        <v>10</v>
      </c>
      <c r="N26" s="43" t="s">
        <v>28</v>
      </c>
      <c r="O26" s="43" t="s">
        <v>29</v>
      </c>
      <c r="P26" s="66"/>
      <c r="Q26" s="62" t="str">
        <f>IF(N26=Sheet2!$E$2,"",IF(REO!N26=Sheet2!$E$3,REO!S26+R26,IF(REO!N26=Sheet2!$E$4,REO!S26-5%+R26,IF(REO!N26=Sheet2!$E$5,REO!S26-10%+R26,IF(REO!N26=Sheet2!$E$6,REO!S26-10%+R26,IF(REO!N26=Sheet2!$E$7,REO!S26-15%+R26))))))</f>
        <v/>
      </c>
      <c r="R26" s="64">
        <v>0</v>
      </c>
      <c r="S26" s="20" t="str">
        <f>IF(N26=Sheet2!$E$2,"",IF(OR(D26=Sheet2!$B$3,D26=Sheet2!$B$4,D26=Sheet2!$B$5),Sheet2!$D$8+#REF!,IF(OR(D26=Sheet2!$B$6,D26=Sheet2!$B$7,D26=Sheet2!$B$8,D26=Sheet2!$B$9),Sheet2!$D$7+#REF!,IF(D26=Sheet2!$B$10,Sheet2!$D$5,IF(D26=Sheet2!$B$11,Sheet2!$D$3+#REF!)))))</f>
        <v/>
      </c>
      <c r="T26" s="21" t="str">
        <f t="shared" si="9"/>
        <v/>
      </c>
      <c r="U26" s="22" t="str">
        <f t="shared" si="10"/>
        <v/>
      </c>
      <c r="W26" s="6"/>
    </row>
    <row r="27" spans="2:23" collapsed="1" x14ac:dyDescent="0.25"/>
    <row r="28" spans="2:23" ht="32.25" customHeight="1" x14ac:dyDescent="0.25">
      <c r="C28" s="29" t="s">
        <v>37</v>
      </c>
    </row>
  </sheetData>
  <sheetProtection sheet="1" formatColumns="0" formatRows="0" selectLockedCells="1"/>
  <mergeCells count="16">
    <mergeCell ref="I2:I3"/>
    <mergeCell ref="J2:J3"/>
    <mergeCell ref="O2:O3"/>
    <mergeCell ref="N2:N3"/>
    <mergeCell ref="T2:U2"/>
    <mergeCell ref="Q2:S2"/>
    <mergeCell ref="L2:L3"/>
    <mergeCell ref="K2:K3"/>
    <mergeCell ref="M2:M3"/>
    <mergeCell ref="P2:P3"/>
    <mergeCell ref="H2:H3"/>
    <mergeCell ref="B2:B3"/>
    <mergeCell ref="C2:C3"/>
    <mergeCell ref="D2:D3"/>
    <mergeCell ref="E2:F2"/>
    <mergeCell ref="G2:G3"/>
  </mergeCells>
  <conditionalFormatting sqref="K7:K26">
    <cfRule type="containsBlanks" dxfId="1" priority="1">
      <formula>LEN(TRIM(K7))=0</formula>
    </cfRule>
    <cfRule type="cellIs" dxfId="0" priority="3" operator="greaterThan">
      <formula>0.75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D16FDE5-7204-4AE4-B878-ABE3EAEDD174}">
          <x14:formula1>
            <xm:f>Sheet2!$B$2:$B$11</xm:f>
          </x14:formula1>
          <xm:sqref>D6:D26</xm:sqref>
        </x14:dataValidation>
        <x14:dataValidation type="list" allowBlank="1" showInputMessage="1" showErrorMessage="1" xr:uid="{A986DFC4-BB03-4E93-A8DC-ABB35B0C94B9}">
          <x14:formula1>
            <xm:f>Sheet2!$C$2:$C$4</xm:f>
          </x14:formula1>
          <xm:sqref>O6:O26</xm:sqref>
        </x14:dataValidation>
        <x14:dataValidation type="list" allowBlank="1" showInputMessage="1" showErrorMessage="1" xr:uid="{27F9251E-CD1D-4C69-9300-E8C9D7118260}">
          <x14:formula1>
            <xm:f>Sheet2!$E$2:$E$7</xm:f>
          </x14:formula1>
          <xm:sqref>N6:N26</xm:sqref>
        </x14:dataValidation>
        <x14:dataValidation type="list" allowBlank="1" showInputMessage="1" showErrorMessage="1" xr:uid="{C71952B3-873B-494C-8119-7E67E7CAEE18}">
          <x14:formula1>
            <xm:f>Sheet2!$F$2:$F$4</xm:f>
          </x14:formula1>
          <xm:sqref>M7:M26</xm:sqref>
        </x14:dataValidation>
        <x14:dataValidation type="list" allowBlank="1" showInputMessage="1" showErrorMessage="1" xr:uid="{07CB9BEF-E0D2-4367-BA78-AB2F2AEDC82B}">
          <x14:formula1>
            <xm:f>Sheet2!$G$2:$G$8</xm:f>
          </x14:formula1>
          <xm:sqref>R7:R26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69AF2-5838-4850-A4EE-855B54D97D0C}">
  <dimension ref="A2:AB15"/>
  <sheetViews>
    <sheetView workbookViewId="0">
      <selection activeCell="G2" sqref="G2:G8"/>
    </sheetView>
  </sheetViews>
  <sheetFormatPr defaultColWidth="9" defaultRowHeight="15" x14ac:dyDescent="0.25"/>
  <cols>
    <col min="1" max="1" width="9" style="7"/>
    <col min="2" max="2" width="36.85546875" style="7" bestFit="1" customWidth="1"/>
    <col min="3" max="3" width="15.28515625" style="7" bestFit="1" customWidth="1"/>
    <col min="4" max="4" width="9" style="7"/>
    <col min="5" max="5" width="28.42578125" style="7" bestFit="1" customWidth="1"/>
    <col min="6" max="6" width="21.140625" style="7" bestFit="1" customWidth="1"/>
    <col min="7" max="16384" width="9" style="7"/>
  </cols>
  <sheetData>
    <row r="2" spans="1:28" x14ac:dyDescent="0.25">
      <c r="B2" s="7" t="s">
        <v>10</v>
      </c>
      <c r="C2" s="7" t="s">
        <v>29</v>
      </c>
      <c r="D2" s="8" t="s">
        <v>21</v>
      </c>
      <c r="E2" s="7" t="s">
        <v>28</v>
      </c>
      <c r="F2" s="7" t="s">
        <v>10</v>
      </c>
      <c r="G2" s="9">
        <v>-0.15</v>
      </c>
    </row>
    <row r="3" spans="1:28" x14ac:dyDescent="0.25">
      <c r="B3" s="7" t="s">
        <v>11</v>
      </c>
      <c r="C3" s="7" t="s">
        <v>20</v>
      </c>
      <c r="D3" s="9">
        <v>0.5</v>
      </c>
      <c r="E3" s="7" t="s">
        <v>22</v>
      </c>
      <c r="F3" s="7" t="s">
        <v>40</v>
      </c>
      <c r="G3" s="9">
        <v>-0.1</v>
      </c>
    </row>
    <row r="4" spans="1:28" x14ac:dyDescent="0.25">
      <c r="B4" s="7" t="s">
        <v>12</v>
      </c>
      <c r="C4" s="7" t="s">
        <v>7</v>
      </c>
      <c r="D4" s="9">
        <v>0.55000000000000004</v>
      </c>
      <c r="E4" s="7" t="s">
        <v>23</v>
      </c>
      <c r="F4" s="7" t="s">
        <v>41</v>
      </c>
      <c r="G4" s="9">
        <v>-0.05</v>
      </c>
    </row>
    <row r="5" spans="1:28" x14ac:dyDescent="0.25">
      <c r="B5" s="7" t="s">
        <v>13</v>
      </c>
      <c r="D5" s="9">
        <v>0.6</v>
      </c>
      <c r="E5" s="7" t="s">
        <v>24</v>
      </c>
      <c r="G5" s="9">
        <v>0</v>
      </c>
    </row>
    <row r="6" spans="1:28" x14ac:dyDescent="0.25">
      <c r="B6" s="7" t="s">
        <v>14</v>
      </c>
      <c r="D6" s="9">
        <v>0.65</v>
      </c>
      <c r="E6" s="7" t="s">
        <v>26</v>
      </c>
      <c r="G6" s="9">
        <v>0.05</v>
      </c>
    </row>
    <row r="7" spans="1:28" x14ac:dyDescent="0.25">
      <c r="B7" s="7" t="s">
        <v>15</v>
      </c>
      <c r="D7" s="9">
        <v>0.7</v>
      </c>
      <c r="E7" s="7" t="s">
        <v>25</v>
      </c>
      <c r="G7" s="9">
        <v>0.1</v>
      </c>
    </row>
    <row r="8" spans="1:28" x14ac:dyDescent="0.25">
      <c r="B8" s="7" t="s">
        <v>16</v>
      </c>
      <c r="D8" s="9">
        <v>0.75</v>
      </c>
      <c r="G8" s="9">
        <v>0.15</v>
      </c>
    </row>
    <row r="9" spans="1:28" x14ac:dyDescent="0.25">
      <c r="B9" s="7" t="s">
        <v>17</v>
      </c>
    </row>
    <row r="10" spans="1:28" x14ac:dyDescent="0.25">
      <c r="B10" s="7" t="s">
        <v>18</v>
      </c>
    </row>
    <row r="11" spans="1:28" x14ac:dyDescent="0.25">
      <c r="B11" s="7" t="s">
        <v>19</v>
      </c>
    </row>
    <row r="15" spans="1:28" x14ac:dyDescent="0.25">
      <c r="A15" s="28" t="s">
        <v>32</v>
      </c>
      <c r="B15" s="82" t="s">
        <v>35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</sheetData>
  <sheetProtection selectLockedCells="1"/>
  <mergeCells count="1">
    <mergeCell ref="B15:A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REO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Grossfield</dc:creator>
  <cp:lastModifiedBy>Phillip Grossfield</cp:lastModifiedBy>
  <dcterms:created xsi:type="dcterms:W3CDTF">2020-12-07T22:53:00Z</dcterms:created>
  <dcterms:modified xsi:type="dcterms:W3CDTF">2022-04-23T20:17:54Z</dcterms:modified>
</cp:coreProperties>
</file>